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6585" yWindow="885" windowWidth="15480" windowHeight="11640" tabRatio="833" activeTab="12"/>
  </bookViews>
  <sheets>
    <sheet name="033.1" sheetId="44" r:id="rId1"/>
    <sheet name="033.2" sheetId="75" r:id="rId2"/>
    <sheet name="033.3" sheetId="46" r:id="rId3"/>
    <sheet name="033.4" sheetId="76" r:id="rId4"/>
    <sheet name="033.5" sheetId="48" r:id="rId5"/>
    <sheet name="033.6" sheetId="54" r:id="rId6"/>
    <sheet name="033.7" sheetId="52" r:id="rId7"/>
    <sheet name="033.8" sheetId="62" r:id="rId8"/>
    <sheet name="033.9" sheetId="49" r:id="rId9"/>
    <sheet name="033.10" sheetId="50" r:id="rId10"/>
    <sheet name="033.11" sheetId="56" r:id="rId11"/>
    <sheet name="033.12" sheetId="69" r:id="rId12"/>
    <sheet name="033.13" sheetId="68" r:id="rId13"/>
  </sheets>
  <definedNames>
    <definedName name="oceny1">#REF!</definedName>
    <definedName name="Yellow">#REF!</definedName>
  </definedNames>
  <calcPr calcId="124519"/>
</workbook>
</file>

<file path=xl/calcChain.xml><?xml version="1.0" encoding="utf-8"?>
<calcChain xmlns="http://schemas.openxmlformats.org/spreadsheetml/2006/main">
  <c r="D15" i="68"/>
  <c r="D9"/>
  <c r="D9" i="69"/>
  <c r="D10" i="56"/>
  <c r="C12" i="50"/>
  <c r="D17" i="49"/>
  <c r="D16"/>
  <c r="D7"/>
  <c r="E9" i="62"/>
  <c r="E14" i="52"/>
  <c r="E15"/>
  <c r="E13"/>
  <c r="E9" i="54"/>
  <c r="E12" i="48"/>
  <c r="E10" i="76"/>
  <c r="E10" i="46"/>
  <c r="E13" i="75"/>
  <c r="E13" i="44"/>
</calcChain>
</file>

<file path=xl/sharedStrings.xml><?xml version="1.0" encoding="utf-8"?>
<sst xmlns="http://schemas.openxmlformats.org/spreadsheetml/2006/main" count="108" uniqueCount="68">
  <si>
    <t>Kwota jaką należy zdeponować:</t>
  </si>
  <si>
    <t>Kwota jaką należy wpłacić:</t>
  </si>
  <si>
    <t xml:space="preserve">Wpłacamy do banku 1000 zł. Stopa oprocentowania w skali roku wynosi 6%, kapitalizacja roczna. </t>
  </si>
  <si>
    <t>Jaka kwota będzie na naszym rachunku po roku?</t>
  </si>
  <si>
    <t>wpłata do banku</t>
  </si>
  <si>
    <t>stopa procentowa</t>
  </si>
  <si>
    <t>kwota na rachunku</t>
  </si>
  <si>
    <t>Ile warta będzie nasza lokata po 10 latach?</t>
  </si>
  <si>
    <t>umowa z bankiem w m-cach</t>
  </si>
  <si>
    <t>miesięczna wpłata</t>
  </si>
  <si>
    <t>a) 6 miesiącach,</t>
  </si>
  <si>
    <t>b) 12 miesiącach,</t>
  </si>
  <si>
    <t>c) 1,5 roku</t>
  </si>
  <si>
    <t>Kwota jaką muszą wpłacić:</t>
  </si>
  <si>
    <t>żeby w momencie ukończenia 18 lat dziecko otrzymało 100 000 zł.</t>
  </si>
  <si>
    <t>otrzymało założoną kwotę?</t>
  </si>
  <si>
    <t>stopa procentowa:</t>
  </si>
  <si>
    <t>oczekiwana kwota:</t>
  </si>
  <si>
    <t>okres składkowy:</t>
  </si>
  <si>
    <r>
      <t xml:space="preserve">procentowej 8% (kapitalizacja </t>
    </r>
    <r>
      <rPr>
        <b/>
        <sz val="10"/>
        <rFont val="Arial CE"/>
        <family val="2"/>
        <charset val="238"/>
      </rPr>
      <t>miesięczna</t>
    </r>
    <r>
      <rPr>
        <sz val="10"/>
        <rFont val="Arial CE"/>
      </rPr>
      <t>) dziecko po osiemnastu latach</t>
    </r>
  </si>
  <si>
    <r>
      <t xml:space="preserve">procentowej 8% (kapitalizacja </t>
    </r>
    <r>
      <rPr>
        <b/>
        <sz val="10"/>
        <rFont val="Arial CE"/>
        <family val="2"/>
        <charset val="238"/>
      </rPr>
      <t>roczna</t>
    </r>
    <r>
      <rPr>
        <sz val="10"/>
        <rFont val="Arial CE"/>
      </rPr>
      <t>) dziecko po osiemnastu latach</t>
    </r>
  </si>
  <si>
    <t>Jaką kwotę w dolarach należy zdeponować na 10 lat,</t>
  </si>
  <si>
    <t>aby po 10 latach otrzymać 100$.</t>
  </si>
  <si>
    <r>
      <t xml:space="preserve">przy rocznej stopie procentowej 8% (kapitalizacja </t>
    </r>
    <r>
      <rPr>
        <b/>
        <sz val="10"/>
        <rFont val="Arial CE"/>
        <family val="2"/>
        <charset val="238"/>
      </rPr>
      <t>roczna</t>
    </r>
    <r>
      <rPr>
        <sz val="10"/>
        <rFont val="Arial CE"/>
      </rPr>
      <t>),</t>
    </r>
  </si>
  <si>
    <r>
      <t xml:space="preserve">przy rocznej stopie procentowej 8% (kapitalizacja </t>
    </r>
    <r>
      <rPr>
        <b/>
        <sz val="10"/>
        <rFont val="Arial CE"/>
        <family val="2"/>
        <charset val="238"/>
      </rPr>
      <t>miesięczna</t>
    </r>
    <r>
      <rPr>
        <sz val="10"/>
        <rFont val="Arial CE"/>
      </rPr>
      <t>),</t>
    </r>
  </si>
  <si>
    <t xml:space="preserve">Jaką kwotę w dolarach należy zdeponować na 10 lat, </t>
  </si>
  <si>
    <t>aby po 10 latach otrzymać 50000 $</t>
  </si>
  <si>
    <r>
      <t xml:space="preserve">przy rocznej stopie procentowej 6% (kapitalizacja </t>
    </r>
    <r>
      <rPr>
        <b/>
        <sz val="10"/>
        <rFont val="Arial CE"/>
        <family val="2"/>
        <charset val="238"/>
      </rPr>
      <t>miesięczna</t>
    </r>
    <r>
      <rPr>
        <sz val="10"/>
        <rFont val="Arial CE"/>
      </rPr>
      <t>),</t>
    </r>
  </si>
  <si>
    <t xml:space="preserve">Jaką kwotę trzeba wpłacić do banku na lokatę 2-miesięczną </t>
  </si>
  <si>
    <t>oprocentowaną 3% w stosunku rocznym, aby po 4 latach uzyskać kwotę 8 000 zł ?</t>
  </si>
  <si>
    <t>miesięczna wpłata:</t>
  </si>
  <si>
    <t xml:space="preserve">Jaki uzyskasz dochód jeśli wpłacisz do banku 2000 zł </t>
  </si>
  <si>
    <t xml:space="preserve">na 4% w stosunku rocznym na okres 3 miesięcy po:   </t>
  </si>
  <si>
    <t>wpłacana kwota:</t>
  </si>
  <si>
    <t>okres lokaty:</t>
  </si>
  <si>
    <t>Uzyskany dochód po:</t>
  </si>
  <si>
    <t>6 m-cach</t>
  </si>
  <si>
    <t>12 m-cach</t>
  </si>
  <si>
    <t>1,5 roku</t>
  </si>
  <si>
    <t xml:space="preserve">Oblicz, jaka będzie kwota na rachunku jeżeli wpłacisz do banku 1500 zł, przy stopie </t>
  </si>
  <si>
    <t>procentowej 5% i kapitalizacji rocznej oraz</t>
  </si>
  <si>
    <t xml:space="preserve">Oblicz, jaka będzie kwota na rachunku jeżeli wpłacisz do banku 2500 zł, przy stopie </t>
  </si>
  <si>
    <t>procentowej 5% i kapitalizacji rocznej</t>
  </si>
  <si>
    <t>Jaką wartość ma polisa ubezpieczeniowa po 18 latach, jeżeli roczne</t>
  </si>
  <si>
    <t>składki ubezpieczenia wynoszą 600 zł przy rocznym oprocentowaniu 9,5% ?</t>
  </si>
  <si>
    <t>roczna składka:</t>
  </si>
  <si>
    <t>okres polisy:</t>
  </si>
  <si>
    <t xml:space="preserve">Wpłacamy 1000 zł na lokatę i pozostawimy ją przez 10 lat. </t>
  </si>
  <si>
    <t>Bank proponuje stopę procentową w wysokości 9% (kapitalizacja miesięczna).</t>
  </si>
  <si>
    <t>Wartość (kwota) polisy:</t>
  </si>
  <si>
    <t>Kwota zgromadzona na lokacie:</t>
  </si>
  <si>
    <t>stopa procentowa kredytu:</t>
  </si>
  <si>
    <t>długość kredytu:</t>
  </si>
  <si>
    <t>kwota kredytu:</t>
  </si>
  <si>
    <t>wysokość raty kredytu:</t>
  </si>
  <si>
    <t>Zaciągnięto kredyt w wysokości 5000 zł przy oprocentowaniu 7,5%.</t>
  </si>
  <si>
    <t>Spłata kredytu odbywa się w równych ratach przez 5 lat.</t>
  </si>
  <si>
    <t>Obliczyć wielkość raty rocznej</t>
  </si>
  <si>
    <t>Obliczyć kwotę, jaką trzeba zapłacić miesięcznie,</t>
  </si>
  <si>
    <t>jeśli pożyczka 5000 zł na 12% (oprocentowanie roczne) ma być spłacona w ciągu pięciu miesięcy:</t>
  </si>
  <si>
    <t>Obliczyć miesięczną kwotę spłaty pożyczki w wysokości 10 000 zł</t>
  </si>
  <si>
    <t>oprocentowaną 6 % rocznie, która musi być spłacona w ciągu 10 m-cy.</t>
  </si>
  <si>
    <t>Obliczyć miesięczną kwotę spłaty dla tej samej pożyczki,</t>
  </si>
  <si>
    <t>jeśli płatności przypadają na początek okresu.</t>
  </si>
  <si>
    <t>Jaką kwotę muszą wpłacić rodzice na początku, aby przy stopie</t>
  </si>
  <si>
    <t>Rodzice po urodzeniu dziecka postanowili zdeponować pewną kwotę tak,</t>
  </si>
  <si>
    <r>
      <t xml:space="preserve">Dodatkowo deklarujemy </t>
    </r>
    <r>
      <rPr>
        <u/>
        <sz val="10"/>
        <rFont val="Arial CE"/>
        <family val="2"/>
        <charset val="238"/>
      </rPr>
      <t>miesięczną wpłatę po 150 $.</t>
    </r>
    <r>
      <rPr>
        <sz val="10"/>
        <rFont val="Arial CE"/>
      </rPr>
      <t xml:space="preserve"> </t>
    </r>
  </si>
  <si>
    <t>Dodatkowo, deklarujemy miesięczna wpłatę wysokości 100 zł</t>
  </si>
</sst>
</file>

<file path=xl/styles.xml><?xml version="1.0" encoding="utf-8"?>
<styleSheet xmlns="http://schemas.openxmlformats.org/spreadsheetml/2006/main">
  <numFmts count="6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  <numFmt numFmtId="165" formatCode="#,##0.00\ &quot;Zl&quot;;[Red]\-#,##0.00\ &quot;Zl&quot;"/>
    <numFmt numFmtId="166" formatCode="_-[$$-409]* #,##0.00_ ;_-[$$-409]* \-#,##0.00\ ;_-[$$-409]* &quot;-&quot;??_ ;_-@_ "/>
    <numFmt numFmtId="167" formatCode="_-* #,##0.00\ [$zł-415]_-;\-* #,##0.00\ [$zł-415]_-;_-* &quot;-&quot;??\ [$zł-415]_-;_-@_-"/>
  </numFmts>
  <fonts count="25"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</font>
    <font>
      <b/>
      <sz val="10"/>
      <name val="Arial CE"/>
      <family val="2"/>
      <charset val="238"/>
    </font>
    <font>
      <b/>
      <sz val="10"/>
      <color indexed="8"/>
      <name val="Arial CE"/>
      <family val="2"/>
      <charset val="238"/>
    </font>
    <font>
      <u/>
      <sz val="10"/>
      <name val="Arial CE"/>
      <family val="2"/>
      <charset val="238"/>
    </font>
    <font>
      <sz val="10"/>
      <name val="Arial CE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6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45">
    <xf numFmtId="0" fontId="0" fillId="0" borderId="0" xfId="0"/>
    <xf numFmtId="0" fontId="20" fillId="0" borderId="0" xfId="37"/>
    <xf numFmtId="0" fontId="20" fillId="0" borderId="0" xfId="37" applyFont="1"/>
    <xf numFmtId="0" fontId="20" fillId="0" borderId="0" xfId="39"/>
    <xf numFmtId="8" fontId="20" fillId="0" borderId="0" xfId="39" applyNumberFormat="1"/>
    <xf numFmtId="0" fontId="20" fillId="0" borderId="0" xfId="38"/>
    <xf numFmtId="0" fontId="20" fillId="0" borderId="10" xfId="37" applyBorder="1" applyAlignment="1">
      <alignment horizontal="right"/>
    </xf>
    <xf numFmtId="164" fontId="20" fillId="0" borderId="10" xfId="37" applyNumberFormat="1" applyBorder="1" applyAlignment="1">
      <alignment horizontal="right"/>
    </xf>
    <xf numFmtId="10" fontId="20" fillId="0" borderId="10" xfId="37" applyNumberFormat="1" applyBorder="1" applyAlignment="1">
      <alignment horizontal="right"/>
    </xf>
    <xf numFmtId="8" fontId="22" fillId="24" borderId="11" xfId="37" applyNumberFormat="1" applyFont="1" applyFill="1" applyBorder="1" applyAlignment="1">
      <alignment horizontal="center" vertical="center"/>
    </xf>
    <xf numFmtId="0" fontId="20" fillId="0" borderId="0" xfId="39" applyFont="1"/>
    <xf numFmtId="0" fontId="20" fillId="0" borderId="10" xfId="39" applyBorder="1"/>
    <xf numFmtId="8" fontId="22" fillId="24" borderId="12" xfId="37" applyNumberFormat="1" applyFont="1" applyFill="1" applyBorder="1" applyAlignment="1">
      <alignment horizontal="center" vertical="center"/>
    </xf>
    <xf numFmtId="165" fontId="20" fillId="25" borderId="10" xfId="37" applyNumberFormat="1" applyFont="1" applyFill="1" applyBorder="1" applyAlignment="1">
      <alignment horizontal="center" vertical="center"/>
    </xf>
    <xf numFmtId="165" fontId="20" fillId="27" borderId="10" xfId="37" applyNumberFormat="1" applyFill="1" applyBorder="1" applyAlignment="1">
      <alignment horizontal="center"/>
    </xf>
    <xf numFmtId="0" fontId="20" fillId="27" borderId="10" xfId="37" applyFill="1" applyBorder="1" applyAlignment="1">
      <alignment horizontal="center"/>
    </xf>
    <xf numFmtId="164" fontId="20" fillId="25" borderId="10" xfId="37" applyNumberFormat="1" applyFill="1" applyBorder="1" applyAlignment="1">
      <alignment horizontal="center"/>
    </xf>
    <xf numFmtId="9" fontId="20" fillId="25" borderId="10" xfId="37" applyNumberFormat="1" applyFill="1" applyBorder="1" applyAlignment="1">
      <alignment horizontal="center"/>
    </xf>
    <xf numFmtId="164" fontId="20" fillId="26" borderId="10" xfId="37" applyNumberFormat="1" applyFill="1" applyBorder="1" applyAlignment="1">
      <alignment horizontal="center"/>
    </xf>
    <xf numFmtId="9" fontId="20" fillId="26" borderId="10" xfId="37" applyNumberFormat="1" applyFill="1" applyBorder="1" applyAlignment="1">
      <alignment horizontal="center"/>
    </xf>
    <xf numFmtId="0" fontId="20" fillId="26" borderId="10" xfId="37" applyNumberFormat="1" applyFill="1" applyBorder="1" applyAlignment="1">
      <alignment horizontal="center"/>
    </xf>
    <xf numFmtId="165" fontId="20" fillId="28" borderId="10" xfId="37" applyNumberFormat="1" applyFill="1" applyBorder="1" applyAlignment="1">
      <alignment horizontal="right" vertical="center"/>
    </xf>
    <xf numFmtId="0" fontId="20" fillId="28" borderId="10" xfId="37" applyFill="1" applyBorder="1" applyAlignment="1">
      <alignment horizontal="right" vertical="center"/>
    </xf>
    <xf numFmtId="165" fontId="21" fillId="25" borderId="13" xfId="37" applyNumberFormat="1" applyFont="1" applyFill="1" applyBorder="1" applyAlignment="1">
      <alignment horizontal="center" vertical="center"/>
    </xf>
    <xf numFmtId="8" fontId="22" fillId="29" borderId="11" xfId="37" applyNumberFormat="1" applyFont="1" applyFill="1" applyBorder="1" applyAlignment="1">
      <alignment horizontal="center" vertical="center"/>
    </xf>
    <xf numFmtId="0" fontId="20" fillId="0" borderId="10" xfId="37" applyNumberFormat="1" applyBorder="1" applyAlignment="1">
      <alignment horizontal="right"/>
    </xf>
    <xf numFmtId="0" fontId="20" fillId="0" borderId="10" xfId="39" applyNumberFormat="1" applyBorder="1"/>
    <xf numFmtId="0" fontId="20" fillId="0" borderId="0" xfId="38" applyFont="1"/>
    <xf numFmtId="8" fontId="22" fillId="26" borderId="11" xfId="37" applyNumberFormat="1" applyFont="1" applyFill="1" applyBorder="1" applyAlignment="1">
      <alignment horizontal="center" vertical="center"/>
    </xf>
    <xf numFmtId="166" fontId="20" fillId="0" borderId="10" xfId="47" applyNumberFormat="1" applyFont="1" applyBorder="1" applyAlignment="1">
      <alignment horizontal="right"/>
    </xf>
    <xf numFmtId="166" fontId="22" fillId="24" borderId="11" xfId="37" applyNumberFormat="1" applyFont="1" applyFill="1" applyBorder="1" applyAlignment="1">
      <alignment horizontal="center" vertical="center"/>
    </xf>
    <xf numFmtId="167" fontId="22" fillId="24" borderId="11" xfId="46" applyNumberFormat="1" applyFont="1" applyFill="1" applyBorder="1" applyAlignment="1">
      <alignment horizontal="center" vertical="center"/>
    </xf>
    <xf numFmtId="166" fontId="20" fillId="0" borderId="10" xfId="37" applyNumberFormat="1" applyBorder="1" applyAlignment="1">
      <alignment horizontal="right"/>
    </xf>
    <xf numFmtId="165" fontId="20" fillId="25" borderId="13" xfId="37" applyNumberFormat="1" applyFont="1" applyFill="1" applyBorder="1" applyAlignment="1">
      <alignment horizontal="center" vertical="center"/>
    </xf>
    <xf numFmtId="165" fontId="20" fillId="25" borderId="14" xfId="37" applyNumberFormat="1" applyFill="1" applyBorder="1" applyAlignment="1">
      <alignment horizontal="center" vertical="center"/>
    </xf>
    <xf numFmtId="0" fontId="20" fillId="0" borderId="10" xfId="37" applyFont="1" applyBorder="1" applyAlignment="1">
      <alignment horizontal="right"/>
    </xf>
    <xf numFmtId="0" fontId="20" fillId="0" borderId="10" xfId="37" applyBorder="1" applyAlignment="1">
      <alignment horizontal="right"/>
    </xf>
    <xf numFmtId="0" fontId="20" fillId="0" borderId="13" xfId="37" applyFont="1" applyBorder="1" applyAlignment="1">
      <alignment horizontal="right"/>
    </xf>
    <xf numFmtId="0" fontId="20" fillId="0" borderId="15" xfId="37" applyFont="1" applyBorder="1" applyAlignment="1">
      <alignment horizontal="right"/>
    </xf>
    <xf numFmtId="0" fontId="20" fillId="0" borderId="13" xfId="39" applyFont="1" applyBorder="1" applyAlignment="1">
      <alignment horizontal="right"/>
    </xf>
    <xf numFmtId="0" fontId="20" fillId="0" borderId="15" xfId="39" applyFont="1" applyBorder="1" applyAlignment="1">
      <alignment horizontal="right"/>
    </xf>
    <xf numFmtId="165" fontId="20" fillId="25" borderId="14" xfId="37" applyNumberFormat="1" applyFont="1" applyFill="1" applyBorder="1" applyAlignment="1">
      <alignment horizontal="center" vertical="center"/>
    </xf>
    <xf numFmtId="165" fontId="21" fillId="25" borderId="10" xfId="37" applyNumberFormat="1" applyFont="1" applyFill="1" applyBorder="1" applyAlignment="1">
      <alignment horizontal="center" vertical="center"/>
    </xf>
    <xf numFmtId="165" fontId="21" fillId="25" borderId="13" xfId="37" applyNumberFormat="1" applyFont="1" applyFill="1" applyBorder="1" applyAlignment="1">
      <alignment horizontal="center" vertical="center"/>
    </xf>
    <xf numFmtId="9" fontId="20" fillId="0" borderId="10" xfId="37" applyNumberFormat="1" applyBorder="1" applyAlignment="1">
      <alignment horizontal="right"/>
    </xf>
  </cellXfs>
  <cellStyles count="4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y" xfId="0" builtinId="0"/>
    <cellStyle name="Normalny_excel_cwiczenia7" xfId="37"/>
    <cellStyle name="Normalny_excel_cwiczenia8" xfId="38"/>
    <cellStyle name="Normalny_excel_cwiczenia9" xfId="39"/>
    <cellStyle name="Note" xfId="40"/>
    <cellStyle name="Output" xfId="41"/>
    <cellStyle name="Procentowy" xfId="47" builtinId="5"/>
    <cellStyle name="Title" xfId="42"/>
    <cellStyle name="Total" xfId="43"/>
    <cellStyle name="Walutowy" xfId="46" builtinId="4"/>
    <cellStyle name="Warning Text" xfId="44"/>
    <cellStyle name="Обычный_Huefs130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M14"/>
  <sheetViews>
    <sheetView workbookViewId="0">
      <selection activeCell="E13" sqref="E13"/>
    </sheetView>
  </sheetViews>
  <sheetFormatPr defaultColWidth="11.42578125" defaultRowHeight="12.75"/>
  <cols>
    <col min="1" max="1" width="4.5703125" style="1" customWidth="1"/>
    <col min="2" max="2" width="11.140625" style="1" bestFit="1" customWidth="1"/>
    <col min="3" max="3" width="11.42578125" style="1" customWidth="1"/>
    <col min="4" max="4" width="14.28515625" style="1" customWidth="1"/>
    <col min="5" max="5" width="16.42578125" style="1" customWidth="1"/>
    <col min="6" max="16384" width="11.42578125" style="1"/>
  </cols>
  <sheetData>
    <row r="2" spans="2:13">
      <c r="B2" s="2" t="s">
        <v>65</v>
      </c>
    </row>
    <row r="3" spans="2:13">
      <c r="B3" s="2" t="s">
        <v>14</v>
      </c>
    </row>
    <row r="4" spans="2:13">
      <c r="B4" s="2" t="s">
        <v>64</v>
      </c>
    </row>
    <row r="5" spans="2:13">
      <c r="B5" s="2" t="s">
        <v>20</v>
      </c>
    </row>
    <row r="6" spans="2:13">
      <c r="B6" s="2" t="s">
        <v>15</v>
      </c>
    </row>
    <row r="8" spans="2:13">
      <c r="B8" s="35" t="s">
        <v>17</v>
      </c>
      <c r="C8" s="35"/>
      <c r="D8" s="7">
        <v>100000</v>
      </c>
    </row>
    <row r="9" spans="2:13">
      <c r="B9" s="35" t="s">
        <v>16</v>
      </c>
      <c r="C9" s="35"/>
      <c r="D9" s="8">
        <v>0.08</v>
      </c>
    </row>
    <row r="10" spans="2:13">
      <c r="B10" s="35" t="s">
        <v>18</v>
      </c>
      <c r="C10" s="36"/>
      <c r="D10" s="6">
        <v>1</v>
      </c>
    </row>
    <row r="12" spans="2:13" ht="13.5" thickBot="1"/>
    <row r="13" spans="2:13" ht="22.5" customHeight="1" thickBot="1">
      <c r="B13" s="33" t="s">
        <v>13</v>
      </c>
      <c r="C13" s="34"/>
      <c r="D13" s="34"/>
      <c r="E13" s="9">
        <f>-(PV(D9,18*D10,,D8))</f>
        <v>25024.902911609155</v>
      </c>
    </row>
    <row r="14" spans="2:13">
      <c r="M14" s="2"/>
    </row>
  </sheetData>
  <mergeCells count="4">
    <mergeCell ref="B13:D13"/>
    <mergeCell ref="B8:C8"/>
    <mergeCell ref="B9:C9"/>
    <mergeCell ref="B10:C10"/>
  </mergeCells>
  <phoneticPr fontId="20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B2:C12"/>
  <sheetViews>
    <sheetView workbookViewId="0">
      <selection activeCell="C13" sqref="C13"/>
    </sheetView>
  </sheetViews>
  <sheetFormatPr defaultColWidth="8.7109375" defaultRowHeight="12.75"/>
  <cols>
    <col min="1" max="1" width="8.7109375" style="1"/>
    <col min="2" max="2" width="31.85546875" style="1" customWidth="1"/>
    <col min="3" max="3" width="17" style="1" customWidth="1"/>
    <col min="4" max="4" width="3.28515625" style="1" customWidth="1"/>
    <col min="5" max="5" width="12.28515625" style="1" customWidth="1"/>
    <col min="6" max="6" width="18.5703125" style="1" customWidth="1"/>
    <col min="7" max="16384" width="8.7109375" style="1"/>
  </cols>
  <sheetData>
    <row r="2" spans="2:3">
      <c r="B2" s="2" t="s">
        <v>47</v>
      </c>
    </row>
    <row r="3" spans="2:3">
      <c r="B3" s="2" t="s">
        <v>67</v>
      </c>
    </row>
    <row r="4" spans="2:3">
      <c r="B4" s="2" t="s">
        <v>48</v>
      </c>
    </row>
    <row r="5" spans="2:3">
      <c r="B5" s="1" t="s">
        <v>7</v>
      </c>
    </row>
    <row r="7" spans="2:3" ht="21" customHeight="1">
      <c r="B7" s="21" t="s">
        <v>4</v>
      </c>
      <c r="C7" s="18">
        <v>1000</v>
      </c>
    </row>
    <row r="8" spans="2:3" ht="21" customHeight="1">
      <c r="B8" s="22" t="s">
        <v>5</v>
      </c>
      <c r="C8" s="19">
        <v>0.09</v>
      </c>
    </row>
    <row r="9" spans="2:3" ht="21" customHeight="1">
      <c r="B9" s="22" t="s">
        <v>8</v>
      </c>
      <c r="C9" s="20">
        <v>120</v>
      </c>
    </row>
    <row r="10" spans="2:3" ht="21" customHeight="1">
      <c r="B10" s="22" t="s">
        <v>9</v>
      </c>
      <c r="C10" s="18">
        <v>100</v>
      </c>
    </row>
    <row r="11" spans="2:3" ht="13.5" thickBot="1"/>
    <row r="12" spans="2:3" ht="22.5" customHeight="1" thickBot="1">
      <c r="B12" s="23" t="s">
        <v>50</v>
      </c>
      <c r="C12" s="24">
        <f>-FV(C8/12,C9,C10,C7)</f>
        <v>21802.784786455726</v>
      </c>
    </row>
  </sheetData>
  <phoneticPr fontId="20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B2:D10"/>
  <sheetViews>
    <sheetView workbookViewId="0">
      <selection activeCell="D11" sqref="D11"/>
    </sheetView>
  </sheetViews>
  <sheetFormatPr defaultColWidth="8.7109375" defaultRowHeight="12.75"/>
  <cols>
    <col min="1" max="1" width="4" style="3" customWidth="1"/>
    <col min="2" max="2" width="8.7109375" style="3"/>
    <col min="3" max="3" width="15.85546875" style="3" customWidth="1"/>
    <col min="4" max="4" width="17.140625" style="3" customWidth="1"/>
    <col min="5" max="16384" width="8.7109375" style="3"/>
  </cols>
  <sheetData>
    <row r="2" spans="2:4">
      <c r="B2" s="10" t="s">
        <v>55</v>
      </c>
    </row>
    <row r="3" spans="2:4">
      <c r="B3" s="10" t="s">
        <v>56</v>
      </c>
    </row>
    <row r="4" spans="2:4">
      <c r="B4" s="10" t="s">
        <v>57</v>
      </c>
    </row>
    <row r="6" spans="2:4">
      <c r="B6" s="35" t="s">
        <v>51</v>
      </c>
      <c r="C6" s="35"/>
      <c r="D6" s="8">
        <v>7.4999999999999997E-2</v>
      </c>
    </row>
    <row r="7" spans="2:4">
      <c r="B7" s="35" t="s">
        <v>52</v>
      </c>
      <c r="C7" s="35"/>
      <c r="D7" s="25">
        <v>5</v>
      </c>
    </row>
    <row r="8" spans="2:4">
      <c r="B8" s="39" t="s">
        <v>53</v>
      </c>
      <c r="C8" s="40"/>
      <c r="D8" s="26">
        <v>5000</v>
      </c>
    </row>
    <row r="9" spans="2:4" ht="13.5" thickBot="1"/>
    <row r="10" spans="2:4" ht="27" customHeight="1" thickBot="1">
      <c r="B10" s="42" t="s">
        <v>54</v>
      </c>
      <c r="C10" s="43"/>
      <c r="D10" s="24">
        <f>-PMT(D6,D7,D8)</f>
        <v>1235.823588933602</v>
      </c>
    </row>
  </sheetData>
  <mergeCells count="4">
    <mergeCell ref="B6:C6"/>
    <mergeCell ref="B7:C7"/>
    <mergeCell ref="B8:C8"/>
    <mergeCell ref="B10:C10"/>
  </mergeCells>
  <phoneticPr fontId="20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B2:D9"/>
  <sheetViews>
    <sheetView workbookViewId="0">
      <selection activeCell="D10" sqref="D10"/>
    </sheetView>
  </sheetViews>
  <sheetFormatPr defaultColWidth="8.7109375" defaultRowHeight="12.75"/>
  <cols>
    <col min="1" max="1" width="3.85546875" style="5" customWidth="1"/>
    <col min="2" max="2" width="8.7109375" style="5"/>
    <col min="3" max="3" width="16.28515625" style="5" customWidth="1"/>
    <col min="4" max="4" width="19.7109375" style="5" customWidth="1"/>
    <col min="5" max="16384" width="8.7109375" style="5"/>
  </cols>
  <sheetData>
    <row r="2" spans="2:4">
      <c r="B2" s="27" t="s">
        <v>58</v>
      </c>
    </row>
    <row r="3" spans="2:4">
      <c r="B3" s="5" t="s">
        <v>59</v>
      </c>
    </row>
    <row r="5" spans="2:4" s="3" customFormat="1">
      <c r="B5" s="35" t="s">
        <v>51</v>
      </c>
      <c r="C5" s="35"/>
      <c r="D5" s="44">
        <v>0.12</v>
      </c>
    </row>
    <row r="6" spans="2:4" s="3" customFormat="1">
      <c r="B6" s="35" t="s">
        <v>52</v>
      </c>
      <c r="C6" s="35"/>
      <c r="D6" s="25">
        <v>5</v>
      </c>
    </row>
    <row r="7" spans="2:4" s="3" customFormat="1">
      <c r="B7" s="39" t="s">
        <v>53</v>
      </c>
      <c r="C7" s="40"/>
      <c r="D7" s="26">
        <v>5000</v>
      </c>
    </row>
    <row r="8" spans="2:4" s="3" customFormat="1" ht="13.5" thickBot="1"/>
    <row r="9" spans="2:4" s="3" customFormat="1" ht="27" customHeight="1" thickBot="1">
      <c r="B9" s="42" t="s">
        <v>54</v>
      </c>
      <c r="C9" s="43"/>
      <c r="D9" s="24">
        <f>-PMT(D5/12,D6,D7)</f>
        <v>1030.1989980794015</v>
      </c>
    </row>
  </sheetData>
  <mergeCells count="4">
    <mergeCell ref="B5:C5"/>
    <mergeCell ref="B6:C6"/>
    <mergeCell ref="B7:C7"/>
    <mergeCell ref="B9:C9"/>
  </mergeCells>
  <phoneticPr fontId="20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B2:D15"/>
  <sheetViews>
    <sheetView tabSelected="1" workbookViewId="0">
      <selection activeCell="D15" sqref="D15"/>
    </sheetView>
  </sheetViews>
  <sheetFormatPr defaultColWidth="8.7109375" defaultRowHeight="12.75"/>
  <cols>
    <col min="1" max="1" width="3.85546875" style="5" customWidth="1"/>
    <col min="2" max="2" width="8.7109375" style="5"/>
    <col min="3" max="3" width="17.42578125" style="5" customWidth="1"/>
    <col min="4" max="4" width="20.140625" style="5" customWidth="1"/>
    <col min="5" max="16384" width="8.7109375" style="5"/>
  </cols>
  <sheetData>
    <row r="2" spans="2:4">
      <c r="B2" s="27" t="s">
        <v>60</v>
      </c>
    </row>
    <row r="3" spans="2:4">
      <c r="B3" s="5" t="s">
        <v>61</v>
      </c>
    </row>
    <row r="5" spans="2:4" s="3" customFormat="1">
      <c r="B5" s="35" t="s">
        <v>51</v>
      </c>
      <c r="C5" s="35"/>
      <c r="D5" s="44">
        <v>0.06</v>
      </c>
    </row>
    <row r="6" spans="2:4" s="3" customFormat="1">
      <c r="B6" s="35" t="s">
        <v>52</v>
      </c>
      <c r="C6" s="35"/>
      <c r="D6" s="25">
        <v>10</v>
      </c>
    </row>
    <row r="7" spans="2:4" s="3" customFormat="1">
      <c r="B7" s="39" t="s">
        <v>53</v>
      </c>
      <c r="C7" s="40"/>
      <c r="D7" s="26">
        <v>10000</v>
      </c>
    </row>
    <row r="8" spans="2:4" s="3" customFormat="1" ht="13.5" thickBot="1"/>
    <row r="9" spans="2:4" s="3" customFormat="1" ht="27" customHeight="1" thickBot="1">
      <c r="B9" s="42" t="s">
        <v>54</v>
      </c>
      <c r="C9" s="43"/>
      <c r="D9" s="24">
        <f>-PMT(D5/12,D6,D7)</f>
        <v>1027.7057274729016</v>
      </c>
    </row>
    <row r="12" spans="2:4">
      <c r="B12" s="27" t="s">
        <v>62</v>
      </c>
    </row>
    <row r="13" spans="2:4">
      <c r="B13" s="27" t="s">
        <v>63</v>
      </c>
    </row>
    <row r="14" spans="2:4" ht="13.5" thickBot="1"/>
    <row r="15" spans="2:4" s="3" customFormat="1" ht="27" customHeight="1" thickBot="1">
      <c r="B15" s="42" t="s">
        <v>54</v>
      </c>
      <c r="C15" s="43"/>
      <c r="D15" s="28">
        <f>-PMT(D5,D6,D7,,1)</f>
        <v>1281.773190758337</v>
      </c>
    </row>
  </sheetData>
  <mergeCells count="5">
    <mergeCell ref="B15:C15"/>
    <mergeCell ref="B5:C5"/>
    <mergeCell ref="B6:C6"/>
    <mergeCell ref="B7:C7"/>
    <mergeCell ref="B9:C9"/>
  </mergeCells>
  <phoneticPr fontId="2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2:M14"/>
  <sheetViews>
    <sheetView workbookViewId="0">
      <selection activeCell="E13" sqref="E13"/>
    </sheetView>
  </sheetViews>
  <sheetFormatPr defaultColWidth="11.42578125" defaultRowHeight="12.75"/>
  <cols>
    <col min="1" max="1" width="4.5703125" style="1" customWidth="1"/>
    <col min="2" max="2" width="11.140625" style="1" bestFit="1" customWidth="1"/>
    <col min="3" max="3" width="11.42578125" style="1" customWidth="1"/>
    <col min="4" max="4" width="14.28515625" style="1" customWidth="1"/>
    <col min="5" max="5" width="16.42578125" style="1" customWidth="1"/>
    <col min="6" max="16384" width="11.42578125" style="1"/>
  </cols>
  <sheetData>
    <row r="2" spans="2:13">
      <c r="B2" s="2" t="s">
        <v>65</v>
      </c>
    </row>
    <row r="3" spans="2:13">
      <c r="B3" s="2" t="s">
        <v>14</v>
      </c>
    </row>
    <row r="4" spans="2:13">
      <c r="B4" s="2" t="s">
        <v>64</v>
      </c>
    </row>
    <row r="5" spans="2:13">
      <c r="B5" s="2" t="s">
        <v>19</v>
      </c>
    </row>
    <row r="6" spans="2:13">
      <c r="B6" s="2" t="s">
        <v>15</v>
      </c>
    </row>
    <row r="8" spans="2:13">
      <c r="B8" s="35" t="s">
        <v>17</v>
      </c>
      <c r="C8" s="35"/>
      <c r="D8" s="7">
        <v>100000</v>
      </c>
    </row>
    <row r="9" spans="2:13">
      <c r="B9" s="35" t="s">
        <v>16</v>
      </c>
      <c r="C9" s="35"/>
      <c r="D9" s="8">
        <v>0.08</v>
      </c>
    </row>
    <row r="10" spans="2:13">
      <c r="B10" s="35" t="s">
        <v>18</v>
      </c>
      <c r="C10" s="36"/>
      <c r="D10" s="6">
        <v>12</v>
      </c>
    </row>
    <row r="12" spans="2:13" ht="13.5" thickBot="1"/>
    <row r="13" spans="2:13" ht="22.5" customHeight="1" thickBot="1">
      <c r="B13" s="33" t="s">
        <v>13</v>
      </c>
      <c r="C13" s="34"/>
      <c r="D13" s="34"/>
      <c r="E13" s="31">
        <f>-(PV(D9,18*D10,,D8))</f>
        <v>6.032103919244013E-3</v>
      </c>
    </row>
    <row r="14" spans="2:13">
      <c r="M14" s="2"/>
    </row>
  </sheetData>
  <mergeCells count="4">
    <mergeCell ref="B13:D13"/>
    <mergeCell ref="B8:C8"/>
    <mergeCell ref="B9:C9"/>
    <mergeCell ref="B10:C10"/>
  </mergeCells>
  <phoneticPr fontId="20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2:E10"/>
  <sheetViews>
    <sheetView workbookViewId="0">
      <selection activeCell="E10" sqref="E10"/>
    </sheetView>
  </sheetViews>
  <sheetFormatPr defaultColWidth="11.42578125" defaultRowHeight="12.75"/>
  <cols>
    <col min="1" max="1" width="8.7109375" style="1" customWidth="1"/>
    <col min="2" max="4" width="11.42578125" style="1"/>
    <col min="5" max="5" width="11.42578125" style="1" customWidth="1"/>
    <col min="6" max="16384" width="11.42578125" style="1"/>
  </cols>
  <sheetData>
    <row r="2" spans="2:5">
      <c r="B2" s="2" t="s">
        <v>21</v>
      </c>
    </row>
    <row r="3" spans="2:5">
      <c r="B3" s="2" t="s">
        <v>23</v>
      </c>
    </row>
    <row r="4" spans="2:5">
      <c r="B4" s="1" t="s">
        <v>22</v>
      </c>
    </row>
    <row r="6" spans="2:5">
      <c r="B6" s="35" t="s">
        <v>17</v>
      </c>
      <c r="C6" s="35"/>
      <c r="D6" s="29">
        <v>100</v>
      </c>
    </row>
    <row r="7" spans="2:5">
      <c r="B7" s="35" t="s">
        <v>16</v>
      </c>
      <c r="C7" s="35"/>
      <c r="D7" s="8">
        <v>0.08</v>
      </c>
    </row>
    <row r="8" spans="2:5">
      <c r="B8" s="35" t="s">
        <v>18</v>
      </c>
      <c r="C8" s="36"/>
      <c r="D8" s="6">
        <v>10</v>
      </c>
    </row>
    <row r="9" spans="2:5" ht="13.5" thickBot="1"/>
    <row r="10" spans="2:5" ht="22.5" customHeight="1" thickBot="1">
      <c r="B10" s="33" t="s">
        <v>0</v>
      </c>
      <c r="C10" s="34"/>
      <c r="D10" s="34"/>
      <c r="E10" s="30">
        <f>-(PV(D7,D8,,D6))</f>
        <v>46.319348808468426</v>
      </c>
    </row>
  </sheetData>
  <mergeCells count="4">
    <mergeCell ref="B6:C6"/>
    <mergeCell ref="B7:C7"/>
    <mergeCell ref="B8:C8"/>
    <mergeCell ref="B10:D10"/>
  </mergeCells>
  <phoneticPr fontId="2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2:E10"/>
  <sheetViews>
    <sheetView workbookViewId="0">
      <selection activeCell="E10" sqref="E10"/>
    </sheetView>
  </sheetViews>
  <sheetFormatPr defaultColWidth="11.42578125" defaultRowHeight="12.75"/>
  <cols>
    <col min="1" max="1" width="8.7109375" style="1" customWidth="1"/>
    <col min="2" max="16384" width="11.42578125" style="1"/>
  </cols>
  <sheetData>
    <row r="2" spans="2:5">
      <c r="B2" s="2" t="s">
        <v>21</v>
      </c>
    </row>
    <row r="3" spans="2:5">
      <c r="B3" s="2" t="s">
        <v>24</v>
      </c>
    </row>
    <row r="4" spans="2:5">
      <c r="B4" s="1" t="s">
        <v>22</v>
      </c>
    </row>
    <row r="6" spans="2:5">
      <c r="B6" s="35" t="s">
        <v>17</v>
      </c>
      <c r="C6" s="35"/>
      <c r="D6" s="32">
        <v>100</v>
      </c>
    </row>
    <row r="7" spans="2:5">
      <c r="B7" s="35" t="s">
        <v>16</v>
      </c>
      <c r="C7" s="35"/>
      <c r="D7" s="8">
        <v>0.08</v>
      </c>
    </row>
    <row r="8" spans="2:5">
      <c r="B8" s="35" t="s">
        <v>18</v>
      </c>
      <c r="C8" s="36"/>
      <c r="D8" s="6">
        <v>10</v>
      </c>
    </row>
    <row r="9" spans="2:5" ht="13.5" thickBot="1"/>
    <row r="10" spans="2:5" ht="22.5" customHeight="1" thickBot="1">
      <c r="B10" s="33" t="s">
        <v>0</v>
      </c>
      <c r="C10" s="34"/>
      <c r="D10" s="34"/>
      <c r="E10" s="30">
        <f>-(PV(D7,D8*12,,D6))</f>
        <v>9.7532496667797047E-3</v>
      </c>
    </row>
  </sheetData>
  <mergeCells count="4">
    <mergeCell ref="B6:C6"/>
    <mergeCell ref="B7:C7"/>
    <mergeCell ref="B8:C8"/>
    <mergeCell ref="B10:D10"/>
  </mergeCells>
  <phoneticPr fontId="2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2:E12"/>
  <sheetViews>
    <sheetView workbookViewId="0">
      <selection activeCell="O33" sqref="O33"/>
    </sheetView>
  </sheetViews>
  <sheetFormatPr defaultColWidth="11.42578125" defaultRowHeight="12.75"/>
  <cols>
    <col min="1" max="1" width="8.7109375" style="1" customWidth="1"/>
    <col min="2" max="4" width="11.42578125" style="1" customWidth="1"/>
    <col min="5" max="5" width="11.7109375" style="1" bestFit="1" customWidth="1"/>
    <col min="6" max="16384" width="11.42578125" style="1"/>
  </cols>
  <sheetData>
    <row r="2" spans="2:5">
      <c r="B2" s="2" t="s">
        <v>25</v>
      </c>
    </row>
    <row r="3" spans="2:5">
      <c r="B3" s="2" t="s">
        <v>27</v>
      </c>
    </row>
    <row r="4" spans="2:5">
      <c r="B4" s="2" t="s">
        <v>26</v>
      </c>
    </row>
    <row r="5" spans="2:5" ht="12" customHeight="1">
      <c r="B5" s="2" t="s">
        <v>66</v>
      </c>
    </row>
    <row r="7" spans="2:5">
      <c r="B7" s="35" t="s">
        <v>17</v>
      </c>
      <c r="C7" s="35"/>
      <c r="D7" s="32">
        <v>50000</v>
      </c>
    </row>
    <row r="8" spans="2:5">
      <c r="B8" s="35" t="s">
        <v>16</v>
      </c>
      <c r="C8" s="35"/>
      <c r="D8" s="8">
        <v>0.06</v>
      </c>
    </row>
    <row r="9" spans="2:5">
      <c r="B9" s="35" t="s">
        <v>18</v>
      </c>
      <c r="C9" s="36"/>
      <c r="D9" s="6">
        <v>10</v>
      </c>
    </row>
    <row r="10" spans="2:5">
      <c r="B10" s="37" t="s">
        <v>30</v>
      </c>
      <c r="C10" s="38"/>
      <c r="D10" s="32">
        <v>150</v>
      </c>
    </row>
    <row r="11" spans="2:5" ht="13.5" thickBot="1"/>
    <row r="12" spans="2:5" ht="22.5" customHeight="1" thickBot="1">
      <c r="B12" s="33" t="s">
        <v>0</v>
      </c>
      <c r="C12" s="34"/>
      <c r="D12" s="34"/>
      <c r="E12" s="30">
        <f>PV(D8/12,D9*12,-D10,-D7)</f>
        <v>40992.654667283336</v>
      </c>
    </row>
  </sheetData>
  <mergeCells count="5">
    <mergeCell ref="B12:D12"/>
    <mergeCell ref="B7:C7"/>
    <mergeCell ref="B8:C8"/>
    <mergeCell ref="B9:C9"/>
    <mergeCell ref="B10:C10"/>
  </mergeCells>
  <phoneticPr fontId="20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B2:F10"/>
  <sheetViews>
    <sheetView workbookViewId="0">
      <selection activeCell="E9" sqref="E9"/>
    </sheetView>
  </sheetViews>
  <sheetFormatPr defaultColWidth="8.7109375" defaultRowHeight="12.75"/>
  <cols>
    <col min="1" max="3" width="8.7109375" style="3"/>
    <col min="4" max="4" width="12.85546875" style="3" customWidth="1"/>
    <col min="5" max="5" width="16" style="3" customWidth="1"/>
    <col min="6" max="6" width="10.42578125" style="3" customWidth="1"/>
    <col min="7" max="16384" width="8.7109375" style="3"/>
  </cols>
  <sheetData>
    <row r="2" spans="2:6">
      <c r="B2" s="10" t="s">
        <v>28</v>
      </c>
    </row>
    <row r="3" spans="2:6">
      <c r="B3" s="3" t="s">
        <v>29</v>
      </c>
    </row>
    <row r="5" spans="2:6" s="1" customFormat="1">
      <c r="B5" s="35" t="s">
        <v>17</v>
      </c>
      <c r="C5" s="35"/>
      <c r="D5" s="7">
        <v>8000</v>
      </c>
    </row>
    <row r="6" spans="2:6" s="1" customFormat="1">
      <c r="B6" s="35" t="s">
        <v>16</v>
      </c>
      <c r="C6" s="35"/>
      <c r="D6" s="8">
        <v>0.03</v>
      </c>
    </row>
    <row r="7" spans="2:6" s="1" customFormat="1">
      <c r="B7" s="35" t="s">
        <v>18</v>
      </c>
      <c r="C7" s="36"/>
      <c r="D7" s="6">
        <v>4</v>
      </c>
    </row>
    <row r="8" spans="2:6" s="1" customFormat="1" ht="13.5" thickBot="1"/>
    <row r="9" spans="2:6" s="1" customFormat="1" ht="22.5" customHeight="1" thickBot="1">
      <c r="B9" s="33" t="s">
        <v>1</v>
      </c>
      <c r="C9" s="34"/>
      <c r="D9" s="34"/>
      <c r="E9" s="9">
        <f>PV(D6/6,D7*6,,-D5)</f>
        <v>7097.4853511293713</v>
      </c>
    </row>
    <row r="10" spans="2:6">
      <c r="F10" s="4"/>
    </row>
  </sheetData>
  <mergeCells count="4">
    <mergeCell ref="B5:C5"/>
    <mergeCell ref="B6:C6"/>
    <mergeCell ref="B7:C7"/>
    <mergeCell ref="B9:D9"/>
  </mergeCells>
  <phoneticPr fontId="2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B2:E15"/>
  <sheetViews>
    <sheetView workbookViewId="0">
      <selection activeCell="E15" sqref="E15"/>
    </sheetView>
  </sheetViews>
  <sheetFormatPr defaultColWidth="8.7109375" defaultRowHeight="12.75"/>
  <cols>
    <col min="1" max="1" width="4.5703125" style="3" customWidth="1"/>
    <col min="2" max="2" width="8.7109375" style="3"/>
    <col min="3" max="3" width="11.42578125" style="3" customWidth="1"/>
    <col min="4" max="4" width="10.7109375" style="3" bestFit="1" customWidth="1"/>
    <col min="5" max="5" width="15.7109375" style="3" customWidth="1"/>
    <col min="6" max="16384" width="8.7109375" style="3"/>
  </cols>
  <sheetData>
    <row r="2" spans="2:5">
      <c r="B2" s="10" t="s">
        <v>31</v>
      </c>
    </row>
    <row r="3" spans="2:5">
      <c r="B3" s="3" t="s">
        <v>32</v>
      </c>
    </row>
    <row r="4" spans="2:5">
      <c r="B4" s="3" t="s">
        <v>10</v>
      </c>
      <c r="D4" s="4"/>
    </row>
    <row r="5" spans="2:5">
      <c r="B5" s="3" t="s">
        <v>11</v>
      </c>
      <c r="D5" s="4"/>
    </row>
    <row r="6" spans="2:5">
      <c r="B6" s="3" t="s">
        <v>12</v>
      </c>
      <c r="D6" s="4"/>
    </row>
    <row r="8" spans="2:5" s="1" customFormat="1">
      <c r="B8" s="35" t="s">
        <v>33</v>
      </c>
      <c r="C8" s="35"/>
      <c r="D8" s="7">
        <v>2000</v>
      </c>
    </row>
    <row r="9" spans="2:5" s="1" customFormat="1">
      <c r="B9" s="35" t="s">
        <v>16</v>
      </c>
      <c r="C9" s="35"/>
      <c r="D9" s="8">
        <v>0.04</v>
      </c>
    </row>
    <row r="10" spans="2:5">
      <c r="B10" s="39" t="s">
        <v>34</v>
      </c>
      <c r="C10" s="40"/>
      <c r="D10" s="11">
        <v>3</v>
      </c>
    </row>
    <row r="12" spans="2:5" ht="13.5" thickBot="1"/>
    <row r="13" spans="2:5" s="1" customFormat="1" ht="24" customHeight="1" thickBot="1">
      <c r="B13" s="33" t="s">
        <v>35</v>
      </c>
      <c r="C13" s="41"/>
      <c r="D13" s="13" t="s">
        <v>36</v>
      </c>
      <c r="E13" s="12">
        <f>FV(D9/4,6/D10,,-D8)</f>
        <v>2040.2</v>
      </c>
    </row>
    <row r="14" spans="2:5" ht="24" customHeight="1" thickBot="1">
      <c r="D14" s="13" t="s">
        <v>37</v>
      </c>
      <c r="E14" s="12">
        <f>FV(D9/4,12/D10,,-D8)</f>
        <v>2081.20802</v>
      </c>
    </row>
    <row r="15" spans="2:5" ht="24" customHeight="1" thickBot="1">
      <c r="D15" s="13" t="s">
        <v>38</v>
      </c>
      <c r="E15" s="12">
        <f>FV(D9/4,18/D10,,-D8)</f>
        <v>2123.0403012020001</v>
      </c>
    </row>
  </sheetData>
  <mergeCells count="4">
    <mergeCell ref="B8:C8"/>
    <mergeCell ref="B9:C9"/>
    <mergeCell ref="B10:C10"/>
    <mergeCell ref="B13:C13"/>
  </mergeCells>
  <phoneticPr fontId="20" type="noConversion"/>
  <pageMargins left="0.75" right="0.75" top="1" bottom="1" header="0.5" footer="0.5"/>
  <pageSetup paperSize="0" orientation="portrait" horizontalDpi="1200" verticalDpi="12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B2:E9"/>
  <sheetViews>
    <sheetView workbookViewId="0">
      <selection activeCell="E9" sqref="E9"/>
    </sheetView>
  </sheetViews>
  <sheetFormatPr defaultColWidth="8.7109375" defaultRowHeight="12.75"/>
  <cols>
    <col min="1" max="1" width="4.5703125" style="3" customWidth="1"/>
    <col min="2" max="3" width="8.7109375" style="3"/>
    <col min="4" max="4" width="12.5703125" style="3" customWidth="1"/>
    <col min="5" max="5" width="15.85546875" style="3" customWidth="1"/>
    <col min="6" max="16384" width="8.7109375" style="3"/>
  </cols>
  <sheetData>
    <row r="2" spans="2:5">
      <c r="B2" s="10" t="s">
        <v>43</v>
      </c>
    </row>
    <row r="3" spans="2:5">
      <c r="B3" s="3" t="s">
        <v>44</v>
      </c>
    </row>
    <row r="5" spans="2:5">
      <c r="B5" s="35" t="s">
        <v>45</v>
      </c>
      <c r="C5" s="35"/>
      <c r="D5" s="7">
        <v>600</v>
      </c>
    </row>
    <row r="6" spans="2:5">
      <c r="B6" s="35" t="s">
        <v>16</v>
      </c>
      <c r="C6" s="35"/>
      <c r="D6" s="8">
        <v>9.5000000000000001E-2</v>
      </c>
    </row>
    <row r="7" spans="2:5">
      <c r="B7" s="39" t="s">
        <v>46</v>
      </c>
      <c r="C7" s="40"/>
      <c r="D7" s="11">
        <v>18</v>
      </c>
    </row>
    <row r="8" spans="2:5" ht="13.5" thickBot="1"/>
    <row r="9" spans="2:5" s="1" customFormat="1" ht="22.5" customHeight="1" thickBot="1">
      <c r="B9" s="33" t="s">
        <v>49</v>
      </c>
      <c r="C9" s="34"/>
      <c r="D9" s="34"/>
      <c r="E9" s="9">
        <f>FV(D6,D7,-D5)</f>
        <v>26034.769587705479</v>
      </c>
    </row>
  </sheetData>
  <mergeCells count="4">
    <mergeCell ref="B5:C5"/>
    <mergeCell ref="B6:C6"/>
    <mergeCell ref="B7:C7"/>
    <mergeCell ref="B9:D9"/>
  </mergeCells>
  <phoneticPr fontId="20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B2:D17"/>
  <sheetViews>
    <sheetView workbookViewId="0">
      <selection activeCell="D26" sqref="D26"/>
    </sheetView>
  </sheetViews>
  <sheetFormatPr defaultColWidth="8.7109375" defaultRowHeight="12.75"/>
  <cols>
    <col min="1" max="1" width="4.140625" style="1" customWidth="1"/>
    <col min="2" max="2" width="15.85546875" style="1" customWidth="1"/>
    <col min="3" max="3" width="18.28515625" style="1" customWidth="1"/>
    <col min="4" max="4" width="17.5703125" style="1" customWidth="1"/>
    <col min="5" max="16384" width="8.7109375" style="1"/>
  </cols>
  <sheetData>
    <row r="2" spans="2:4">
      <c r="B2" s="1" t="s">
        <v>2</v>
      </c>
    </row>
    <row r="3" spans="2:4">
      <c r="B3" s="1" t="s">
        <v>3</v>
      </c>
    </row>
    <row r="6" spans="2:4">
      <c r="B6" s="14" t="s">
        <v>4</v>
      </c>
      <c r="C6" s="15" t="s">
        <v>5</v>
      </c>
      <c r="D6" s="15" t="s">
        <v>6</v>
      </c>
    </row>
    <row r="7" spans="2:4">
      <c r="B7" s="16">
        <v>1000</v>
      </c>
      <c r="C7" s="17">
        <v>0.06</v>
      </c>
      <c r="D7" s="16">
        <f>FV(C7,1,0,-B7)</f>
        <v>1060</v>
      </c>
    </row>
    <row r="10" spans="2:4">
      <c r="B10" s="2" t="s">
        <v>39</v>
      </c>
    </row>
    <row r="11" spans="2:4">
      <c r="B11" s="1" t="s">
        <v>40</v>
      </c>
    </row>
    <row r="12" spans="2:4">
      <c r="B12" s="2" t="s">
        <v>41</v>
      </c>
    </row>
    <row r="13" spans="2:4">
      <c r="B13" s="1" t="s">
        <v>42</v>
      </c>
    </row>
    <row r="15" spans="2:4">
      <c r="B15" s="14" t="s">
        <v>4</v>
      </c>
      <c r="C15" s="15" t="s">
        <v>5</v>
      </c>
      <c r="D15" s="15" t="s">
        <v>6</v>
      </c>
    </row>
    <row r="16" spans="2:4">
      <c r="B16" s="16">
        <v>1500</v>
      </c>
      <c r="C16" s="17">
        <v>0.05</v>
      </c>
      <c r="D16" s="16">
        <f>FV(C16,1,0,-B16)</f>
        <v>1575</v>
      </c>
    </row>
    <row r="17" spans="2:4">
      <c r="B17" s="16">
        <v>2500</v>
      </c>
      <c r="C17" s="17">
        <v>0.05</v>
      </c>
      <c r="D17" s="16">
        <f>FV(C17,1,0,-B17)</f>
        <v>2625</v>
      </c>
    </row>
  </sheetData>
  <phoneticPr fontId="20" type="noConversion"/>
  <pageMargins left="0.75" right="0.75" top="1" bottom="1" header="0.5" footer="0.5"/>
  <pageSetup paperSize="0" orientation="portrait" horizontalDpi="1200" verticalDpi="12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033.1</vt:lpstr>
      <vt:lpstr>033.2</vt:lpstr>
      <vt:lpstr>033.3</vt:lpstr>
      <vt:lpstr>033.4</vt:lpstr>
      <vt:lpstr>033.5</vt:lpstr>
      <vt:lpstr>033.6</vt:lpstr>
      <vt:lpstr>033.7</vt:lpstr>
      <vt:lpstr>033.8</vt:lpstr>
      <vt:lpstr>033.9</vt:lpstr>
      <vt:lpstr>033.10</vt:lpstr>
      <vt:lpstr>033.11</vt:lpstr>
      <vt:lpstr>033.12</vt:lpstr>
      <vt:lpstr>033.13</vt:lpstr>
    </vt:vector>
  </TitlesOfParts>
  <Company>::: zerojeden :::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 Burzec, Paweł Kucharczyk</dc:creator>
  <cp:lastModifiedBy>Igor Zawartka</cp:lastModifiedBy>
  <cp:lastPrinted>2010-02-07T19:29:38Z</cp:lastPrinted>
  <dcterms:created xsi:type="dcterms:W3CDTF">2010-02-03T16:38:57Z</dcterms:created>
  <dcterms:modified xsi:type="dcterms:W3CDTF">2020-01-15T09:46:13Z</dcterms:modified>
</cp:coreProperties>
</file>